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e.corp\dfs\ТД ЕСЭ_ИД\Отдел реализации НА и Н\Волокитина\! МАСЛО\! 2023 год\2023\! Документация\"/>
    </mc:Choice>
  </mc:AlternateContent>
  <bookViews>
    <workbookView xWindow="0" yWindow="0" windowWidth="12630" windowHeight="11430" tabRatio="966"/>
  </bookViews>
  <sheets>
    <sheet name="Фактические объемы" sheetId="23" r:id="rId1"/>
  </sheets>
  <definedNames>
    <definedName name="_xlnm._FilterDatabase" localSheetId="0" hidden="1">'Фактические объемы'!$A$8:$H$15</definedName>
    <definedName name="_xlnm.Print_Area" localSheetId="0">'Фактические объемы'!$A$1:$G$6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3" l="1"/>
  <c r="E73" i="23"/>
  <c r="E67" i="23"/>
  <c r="E66" i="23"/>
  <c r="E65" i="23"/>
  <c r="E41" i="23" l="1"/>
  <c r="E15" i="23"/>
  <c r="E40" i="23" l="1"/>
  <c r="E29" i="23"/>
  <c r="E34" i="23" s="1"/>
  <c r="E60" i="23" l="1"/>
</calcChain>
</file>

<file path=xl/sharedStrings.xml><?xml version="1.0" encoding="utf-8"?>
<sst xmlns="http://schemas.openxmlformats.org/spreadsheetml/2006/main" count="256" uniqueCount="131">
  <si>
    <t>№ п/п</t>
  </si>
  <si>
    <t>Наименование</t>
  </si>
  <si>
    <t>Ед.изм</t>
  </si>
  <si>
    <t>Кол-во</t>
  </si>
  <si>
    <t>Характеристики</t>
  </si>
  <si>
    <t>Месторасположение</t>
  </si>
  <si>
    <t>Отходы минеральных масел индустриальных (ФККО 4 06 130 01 31 3)
Отходы минеральных масел моторных (ФККО 4 06 110 01 31 3)
Отходы минеральных масел трансмиссионных (ФККО 4 06 150 01 31 3)
Отходы минеральных масел гидравлических, не содержащих галогены (ФККО 4 06 120 01 31 3)</t>
  </si>
  <si>
    <t>Приложение 1</t>
  </si>
  <si>
    <t>Предприятие</t>
  </si>
  <si>
    <t>ООО "Хакасские коммунальные системы"</t>
  </si>
  <si>
    <t>ООО "ЕвроСибЭнерго-Гидрогенерация" филиал Иркутская ГЭС</t>
  </si>
  <si>
    <t>Отработанное компрессорное масло /Д72000110000/</t>
  </si>
  <si>
    <t>Турбинное масло Тп-30</t>
  </si>
  <si>
    <t>т</t>
  </si>
  <si>
    <t>Братск</t>
  </si>
  <si>
    <t>ЦЭС</t>
  </si>
  <si>
    <t>ВЭС</t>
  </si>
  <si>
    <t>9Т, пазуха плотины</t>
  </si>
  <si>
    <t>Турбинное масло</t>
  </si>
  <si>
    <t>Смесь отработанных масел</t>
  </si>
  <si>
    <t>Н-ЗТЭЦ</t>
  </si>
  <si>
    <t>Отходы минеральных масел индустриальных</t>
  </si>
  <si>
    <t>Отходы минеральных масел трансформаторных, не содержащих галогены</t>
  </si>
  <si>
    <t>Отходы минеральных масел турбинных</t>
  </si>
  <si>
    <t>ТЭЦ-10 филиал ООО "Байкальская энергетическая компания"</t>
  </si>
  <si>
    <t>ТЭЦ-11, цех топливоподачи, склад ГСМ</t>
  </si>
  <si>
    <t>Главный корпус КЦ</t>
  </si>
  <si>
    <t>БГЭС</t>
  </si>
  <si>
    <t>Город</t>
  </si>
  <si>
    <t>Саяногорск</t>
  </si>
  <si>
    <t>Ангарск</t>
  </si>
  <si>
    <t>Усть-Илимск</t>
  </si>
  <si>
    <t>Иркутск</t>
  </si>
  <si>
    <t>Черемхово</t>
  </si>
  <si>
    <t>Саянск</t>
  </si>
  <si>
    <t>Дивногорск</t>
  </si>
  <si>
    <t>Предприятие (ДЗО, Филиал)</t>
  </si>
  <si>
    <t>Кол-во (тонн)</t>
  </si>
  <si>
    <t>Итого по участку №1:</t>
  </si>
  <si>
    <t>Итого по участку №2:</t>
  </si>
  <si>
    <t>Итого по участку №3:</t>
  </si>
  <si>
    <t>Итого по участку №4:</t>
  </si>
  <si>
    <t>Участок № 7 (Красноярский край)</t>
  </si>
  <si>
    <t>Участок № 5 (Иркутская обл.)</t>
  </si>
  <si>
    <t>Участок № 4 (Иркутская обл.)</t>
  </si>
  <si>
    <t>Участок № 3 (Иркутская обл.)</t>
  </si>
  <si>
    <t>Участок № 2 (Иркутская обл.)</t>
  </si>
  <si>
    <t>Участок № 1  (Иркутская обл.)</t>
  </si>
  <si>
    <t>Итого по участку №7:</t>
  </si>
  <si>
    <t xml:space="preserve">Масло Индустриальное моторное отработанное </t>
  </si>
  <si>
    <t>ООО "ХКС", хранится в бочках ( бочки по 200л) Р.Х. Промплощадка Русал. Угольная котельная</t>
  </si>
  <si>
    <t xml:space="preserve">Масло минеральное моторное отработанное </t>
  </si>
  <si>
    <t>ОП СТС, АТУ хранится отработанное моторное  масло в двухсот литровой бочке на открытой площадке. По адресу: Р.Х. г Саяногорск, ул Индустриальная 4Б</t>
  </si>
  <si>
    <t>Братской ГЭС ООО «ЕвроСибЭнерго-Гидрогенерация»</t>
  </si>
  <si>
    <t>г. Братск.</t>
  </si>
  <si>
    <t>Масло турбинное б/у</t>
  </si>
  <si>
    <t>Иркутская ГЭС филиал  ПАО "Иркутскэнерго"</t>
  </si>
  <si>
    <t>АО "Красноярская ГЭС"</t>
  </si>
  <si>
    <t xml:space="preserve">Смесь моторных масел </t>
  </si>
  <si>
    <t xml:space="preserve">Ангарск территория АЭХК, открытая площадка ; г. Ангарск Южный массив квартал 2 строение 2/2 </t>
  </si>
  <si>
    <t>Смесь отработанных различных видов масел</t>
  </si>
  <si>
    <t>ШУ НИ-ТЭЦ</t>
  </si>
  <si>
    <t>Иркутская область, город Шелехов, ул.Южная,4</t>
  </si>
  <si>
    <t>Шелехов</t>
  </si>
  <si>
    <t xml:space="preserve">Отработанное минеральное масло турбинное </t>
  </si>
  <si>
    <t>НИТ ТТЦ</t>
  </si>
  <si>
    <t>смесь</t>
  </si>
  <si>
    <t>НИ ТЭЦ ТЗП</t>
  </si>
  <si>
    <t>Иркутск, бул.Рябикова 67</t>
  </si>
  <si>
    <t>ТЭЦ-6 КТЦ</t>
  </si>
  <si>
    <t>ТЭЦ-6</t>
  </si>
  <si>
    <t>Масло отработанное трансформаторные</t>
  </si>
  <si>
    <t>г. Ангарск</t>
  </si>
  <si>
    <t xml:space="preserve">Масло моторное отработанное </t>
  </si>
  <si>
    <t>ТЭЦ-9 (ЦТП)</t>
  </si>
  <si>
    <t>Масло минеральное трансмиссионное</t>
  </si>
  <si>
    <t xml:space="preserve">Масло индустриальное отработанное </t>
  </si>
  <si>
    <t>ТЭЦ-9 (КЦ)</t>
  </si>
  <si>
    <t>Масла минеральные гидравлические</t>
  </si>
  <si>
    <t>ТЭЦ-9 (ЦОР)</t>
  </si>
  <si>
    <t>ТЭЦ-11</t>
  </si>
  <si>
    <t>Вязкость 40,49 мм2/с
Фасовка в металлической бочке бъемом 200 л</t>
  </si>
  <si>
    <t>Вязкость 43,17 мм2/с
Фасовка в металлической бочке бъемом 200 л</t>
  </si>
  <si>
    <t>Главный корпус ТЦ</t>
  </si>
  <si>
    <t>ЖДЦ локомотивное депо</t>
  </si>
  <si>
    <t>ТЭЦ-10</t>
  </si>
  <si>
    <t xml:space="preserve">Филиал ООО "БЭК" ТЭЦ-12 
(г. Черемхово, ул. Маяковского,162)
</t>
  </si>
  <si>
    <t>Промплощадка ЛПК</t>
  </si>
  <si>
    <t>УТС (СИНИ)</t>
  </si>
  <si>
    <t>ТЭЦ-9 (ТЦ)</t>
  </si>
  <si>
    <t>Отработанные масла к реализации в 2023 году</t>
  </si>
  <si>
    <t>Смесь отходов отработанных масел</t>
  </si>
  <si>
    <t>ОП "Центральные тепловые сети" АО "Байкалэнерго" ( АТЦ)</t>
  </si>
  <si>
    <t>г. Иркутск, ул. Тухачевского, 3А, хранится в металлической емкости 10 м3 на бетонном полу в подвальном помещении склада ГСМ.</t>
  </si>
  <si>
    <t>ОП "Саяногорские тепловые сети" АО Байкалэнерго</t>
  </si>
  <si>
    <t>КТЦ Н-ЗТЭЦ</t>
  </si>
  <si>
    <t>г. Усолье-Сибирское</t>
  </si>
  <si>
    <t>Смесь масел отработанных (трансмиссионное, моторное и т.п.)</t>
  </si>
  <si>
    <t>Отработанное турбинное</t>
  </si>
  <si>
    <t>Отработанное индустриальное</t>
  </si>
  <si>
    <t>Трансформаторное масло б/у</t>
  </si>
  <si>
    <t>УИТЭЦ ООО "БЭК"</t>
  </si>
  <si>
    <t xml:space="preserve">Филиал ООО "БЭК" ТЭЦ-12 
</t>
  </si>
  <si>
    <t>Иркутская область, г. Ангарск, второй промышленный массив, квартал 17, стр 163. (филиал ТЭЦ-9)</t>
  </si>
  <si>
    <t>смесь б/у</t>
  </si>
  <si>
    <t>смесь различных видов масел, хранение на улице в металлической емкости  и/или в бочках</t>
  </si>
  <si>
    <t>наличие воды -3,1-8,8%, наличие мех.примесей-0,037-0,111 t вспышки в открытом тигле - 199-220, хранение на  складе</t>
  </si>
  <si>
    <t xml:space="preserve">Смесь масел  минеральных:  моторного, индустриального, трансмиссионного и  гидравлического, хранение  на улице в баках, но м.б. слито в бочки </t>
  </si>
  <si>
    <t xml:space="preserve">вязкость кинематическая при t=50С- 50,67, доля воды - отсутствует,  хранение на улице в баках, но м.б. слито в бочки </t>
  </si>
  <si>
    <t xml:space="preserve">смесь, хранение на улице в баках, но м.б. слито в бочки </t>
  </si>
  <si>
    <t xml:space="preserve">храненеие в заводских бочках в складе </t>
  </si>
  <si>
    <t>смесь, хранение  в баке на улице</t>
  </si>
  <si>
    <t>хранение в емкости  на открытой площадке</t>
  </si>
  <si>
    <t>масс.доля воды - 0,0328, наличие мех.примесей- 15, t вспышки в открытом тигле -213, хранение в емкости  на открытой площадке</t>
  </si>
  <si>
    <t>нефтепродукты 95,13+-30,44%, влага -3,97+-0,4%, мех.примеси - 0,9+-0,4%, хранение на открытых площадках в 200литровых бочках</t>
  </si>
  <si>
    <t>Небольшое кол-во керосина, механических примесей, попадает ввиду смыва редукторов после слива масла, хранение на открытых площадках в 200литровых бочках</t>
  </si>
  <si>
    <t>наличие воды - отсут., наличие мех.примесей-1,8, t вспышки в открытом тигле - 203, хранение в металлических бочках на складе</t>
  </si>
  <si>
    <t>наличие воды - отсут., наличие мех.примесей-1,4, t вспышки в открытом тигле - 200, хранение в металлических бочках на складе</t>
  </si>
  <si>
    <t xml:space="preserve"> хранение в металлических бочках на складе</t>
  </si>
  <si>
    <t>наличие воды - следы, наличие мех.примесей-следы, t вспышки в открытом тигле - 226,  хранение в металлических бочках на складе</t>
  </si>
  <si>
    <t>наличие воды - следы, наличие мех.примесей-отсут., t вспышки в открытом тигле - ,  хранение в металлических бочках на складе</t>
  </si>
  <si>
    <t>масс.доля воды - 2%, наличие мех.примесей- углерод., t вспышки в открытом тигле - 120,  хранение в металлических бочках на складе</t>
  </si>
  <si>
    <t>Участок № 6 (Республика Хакассия)</t>
  </si>
  <si>
    <t>наличие воды - следы, наличие мех.примесей-отсут., t вспышки в открытом тигле -, хранение в металлической емкости на открытой площадке</t>
  </si>
  <si>
    <t>смесь б/у, хранение в бочках на складе неотапливаемом</t>
  </si>
  <si>
    <t>время деэмульсации 440+-43, массовая доля антиокислительной присадки  0,5+-0,1, хранение в  металлических вертикальных баках в помещении</t>
  </si>
  <si>
    <t>Масло кабельное марки С-220 /570400950000/</t>
  </si>
  <si>
    <t>ИРКУТСКЭНЕРГО ПАО ФИЛИАЛ Братской ГЭС</t>
  </si>
  <si>
    <t>будут готовы 11.04.2023</t>
  </si>
  <si>
    <t>МАСЛО ТРАНСФОРМАТОРНОЕ ОТРАБОТАННОЕ/953157110000/</t>
  </si>
  <si>
    <t>Трансформаторное масло б/у /953421590000/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</si>
</sst>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1F497D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7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3" borderId="0" xfId="0" applyFont="1" applyFill="1"/>
    <xf numFmtId="0" fontId="4" fillId="3" borderId="1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4" fontId="8" fillId="3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left" wrapText="1" shrinkToFit="1"/>
    </xf>
    <xf numFmtId="0" fontId="4" fillId="3" borderId="1" xfId="0" applyFont="1" applyFill="1" applyBorder="1" applyAlignment="1">
      <alignment horizontal="center" wrapText="1" shrinkToFit="1"/>
    </xf>
    <xf numFmtId="0" fontId="4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0" borderId="0" xfId="0" applyFont="1" applyAlignment="1"/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5" borderId="0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1" fontId="4" fillId="3" borderId="2" xfId="0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4" borderId="1" xfId="0" applyNumberFormat="1" applyFont="1" applyFill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8" fillId="5" borderId="1" xfId="2" applyFont="1" applyFill="1" applyBorder="1" applyAlignment="1">
      <alignment horizontal="left"/>
    </xf>
    <xf numFmtId="0" fontId="1" fillId="5" borderId="7" xfId="0" applyFont="1" applyFill="1" applyBorder="1" applyAlignment="1">
      <alignment horizontal="right"/>
    </xf>
    <xf numFmtId="0" fontId="1" fillId="5" borderId="8" xfId="0" applyFont="1" applyFill="1" applyBorder="1" applyAlignment="1">
      <alignment horizontal="right"/>
    </xf>
    <xf numFmtId="0" fontId="1" fillId="5" borderId="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right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8" fillId="5" borderId="7" xfId="2" applyFont="1" applyFill="1" applyBorder="1" applyAlignment="1">
      <alignment horizontal="left"/>
    </xf>
    <xf numFmtId="0" fontId="8" fillId="5" borderId="8" xfId="2" applyFont="1" applyFill="1" applyBorder="1" applyAlignment="1">
      <alignment horizontal="left"/>
    </xf>
    <xf numFmtId="0" fontId="8" fillId="5" borderId="5" xfId="2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center" wrapText="1"/>
    </xf>
    <xf numFmtId="165" fontId="4" fillId="6" borderId="1" xfId="0" applyNumberFormat="1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A37" zoomScale="75" zoomScaleNormal="75" workbookViewId="0">
      <selection activeCell="A50" sqref="A50:H52"/>
    </sheetView>
  </sheetViews>
  <sheetFormatPr defaultRowHeight="15.75" x14ac:dyDescent="0.25"/>
  <cols>
    <col min="1" max="1" width="9.140625" style="4"/>
    <col min="2" max="2" width="40" style="20" customWidth="1"/>
    <col min="3" max="3" width="41.140625" style="4" customWidth="1"/>
    <col min="4" max="4" width="17.85546875" style="4" customWidth="1"/>
    <col min="5" max="5" width="15.7109375" style="5" customWidth="1"/>
    <col min="6" max="6" width="56.7109375" style="63" customWidth="1"/>
    <col min="7" max="7" width="35.28515625" style="4" customWidth="1"/>
    <col min="8" max="8" width="27.85546875" style="4" customWidth="1"/>
    <col min="9" max="9" width="56.7109375" style="1" customWidth="1"/>
    <col min="10" max="10" width="66.85546875" style="1" customWidth="1"/>
    <col min="11" max="11" width="23.42578125" style="1" customWidth="1"/>
    <col min="12" max="12" width="23" style="1" customWidth="1"/>
    <col min="13" max="21" width="25.42578125" style="1" customWidth="1"/>
    <col min="22" max="22" width="20" style="1" customWidth="1"/>
    <col min="23" max="23" width="23.140625" style="1" customWidth="1"/>
    <col min="24" max="24" width="19.5703125" style="1" customWidth="1"/>
    <col min="25" max="25" width="20.85546875" style="1" customWidth="1"/>
    <col min="26" max="26" width="21.140625" style="1" customWidth="1"/>
    <col min="27" max="27" width="25.7109375" style="1" customWidth="1"/>
    <col min="28" max="28" width="19" style="1" customWidth="1"/>
    <col min="29" max="29" width="20" style="1" customWidth="1"/>
    <col min="30" max="16384" width="9.140625" style="1"/>
  </cols>
  <sheetData>
    <row r="1" spans="1:9" ht="15" customHeight="1" x14ac:dyDescent="0.25">
      <c r="A1" s="17" t="s">
        <v>7</v>
      </c>
      <c r="B1" s="17"/>
      <c r="E1" s="4"/>
    </row>
    <row r="2" spans="1:9" ht="15" customHeight="1" x14ac:dyDescent="0.25">
      <c r="A2" s="17"/>
      <c r="B2" s="17"/>
      <c r="E2" s="4"/>
    </row>
    <row r="3" spans="1:9" s="6" customFormat="1" x14ac:dyDescent="0.25">
      <c r="A3" s="18"/>
      <c r="B3" s="18"/>
      <c r="C3" s="19"/>
      <c r="D3" s="19"/>
      <c r="E3" s="19"/>
      <c r="F3" s="19"/>
      <c r="G3" s="19"/>
      <c r="H3" s="19"/>
      <c r="I3" s="11"/>
    </row>
    <row r="4" spans="1:9" s="6" customFormat="1" x14ac:dyDescent="0.25">
      <c r="A4" s="18"/>
      <c r="B4" s="18"/>
      <c r="C4" s="19"/>
      <c r="D4" s="19"/>
      <c r="E4" s="19"/>
      <c r="F4" s="19"/>
      <c r="G4" s="19"/>
      <c r="H4" s="19"/>
      <c r="I4" s="11"/>
    </row>
    <row r="5" spans="1:9" x14ac:dyDescent="0.25">
      <c r="A5" s="53" t="s">
        <v>90</v>
      </c>
      <c r="B5" s="53"/>
      <c r="C5" s="53"/>
      <c r="D5" s="53"/>
      <c r="E5" s="53"/>
      <c r="F5" s="53"/>
      <c r="G5" s="53"/>
      <c r="H5" s="53"/>
    </row>
    <row r="6" spans="1:9" ht="32.25" customHeight="1" x14ac:dyDescent="0.25"/>
    <row r="7" spans="1:9" ht="18.75" customHeight="1" x14ac:dyDescent="0.25">
      <c r="A7" s="54" t="s">
        <v>47</v>
      </c>
      <c r="B7" s="54"/>
      <c r="C7" s="54"/>
      <c r="D7" s="54"/>
      <c r="E7" s="54"/>
      <c r="F7" s="54"/>
      <c r="G7" s="54"/>
      <c r="H7" s="54"/>
    </row>
    <row r="8" spans="1:9" x14ac:dyDescent="0.25">
      <c r="A8" s="33" t="s">
        <v>0</v>
      </c>
      <c r="B8" s="42" t="s">
        <v>1</v>
      </c>
      <c r="C8" s="33" t="s">
        <v>36</v>
      </c>
      <c r="D8" s="33" t="s">
        <v>2</v>
      </c>
      <c r="E8" s="34" t="s">
        <v>37</v>
      </c>
      <c r="F8" s="64" t="s">
        <v>4</v>
      </c>
      <c r="G8" s="33" t="s">
        <v>5</v>
      </c>
      <c r="H8" s="33" t="s">
        <v>28</v>
      </c>
    </row>
    <row r="9" spans="1:9" ht="126" x14ac:dyDescent="0.25">
      <c r="A9" s="2">
        <v>1</v>
      </c>
      <c r="B9" s="15" t="s">
        <v>91</v>
      </c>
      <c r="C9" s="12" t="s">
        <v>92</v>
      </c>
      <c r="D9" s="2" t="s">
        <v>13</v>
      </c>
      <c r="E9" s="35">
        <v>0.45</v>
      </c>
      <c r="F9" s="51" t="s">
        <v>6</v>
      </c>
      <c r="G9" s="12" t="s">
        <v>93</v>
      </c>
      <c r="H9" s="2" t="s">
        <v>32</v>
      </c>
    </row>
    <row r="10" spans="1:9" s="6" customFormat="1" ht="47.25" x14ac:dyDescent="0.25">
      <c r="A10" s="29">
        <v>2</v>
      </c>
      <c r="B10" s="16" t="s">
        <v>12</v>
      </c>
      <c r="C10" s="29" t="s">
        <v>56</v>
      </c>
      <c r="D10" s="29" t="s">
        <v>13</v>
      </c>
      <c r="E10" s="29">
        <v>18.684000000000001</v>
      </c>
      <c r="F10" s="51" t="s">
        <v>125</v>
      </c>
      <c r="G10" s="29" t="s">
        <v>10</v>
      </c>
      <c r="H10" s="29" t="s">
        <v>32</v>
      </c>
    </row>
    <row r="11" spans="1:9" s="6" customFormat="1" ht="31.5" x14ac:dyDescent="0.25">
      <c r="A11" s="8">
        <v>3</v>
      </c>
      <c r="B11" s="16" t="s">
        <v>58</v>
      </c>
      <c r="C11" s="8" t="s">
        <v>16</v>
      </c>
      <c r="D11" s="8" t="s">
        <v>13</v>
      </c>
      <c r="E11" s="8">
        <v>0.1</v>
      </c>
      <c r="F11" s="51" t="s">
        <v>124</v>
      </c>
      <c r="G11" s="8" t="s">
        <v>32</v>
      </c>
      <c r="H11" s="8" t="s">
        <v>32</v>
      </c>
    </row>
    <row r="12" spans="1:9" s="6" customFormat="1" ht="63" x14ac:dyDescent="0.25">
      <c r="A12" s="27">
        <v>4</v>
      </c>
      <c r="B12" s="16" t="s">
        <v>60</v>
      </c>
      <c r="C12" s="29" t="s">
        <v>61</v>
      </c>
      <c r="D12" s="8" t="s">
        <v>13</v>
      </c>
      <c r="E12" s="8">
        <v>1.5</v>
      </c>
      <c r="F12" s="51" t="s">
        <v>107</v>
      </c>
      <c r="G12" s="29" t="s">
        <v>62</v>
      </c>
      <c r="H12" s="8" t="s">
        <v>63</v>
      </c>
    </row>
    <row r="13" spans="1:9" s="6" customFormat="1" ht="47.25" x14ac:dyDescent="0.25">
      <c r="A13" s="27">
        <v>5</v>
      </c>
      <c r="B13" s="16" t="s">
        <v>64</v>
      </c>
      <c r="C13" s="29" t="s">
        <v>61</v>
      </c>
      <c r="D13" s="36" t="s">
        <v>13</v>
      </c>
      <c r="E13" s="8">
        <v>0.3</v>
      </c>
      <c r="F13" s="51" t="s">
        <v>108</v>
      </c>
      <c r="G13" s="29" t="s">
        <v>62</v>
      </c>
      <c r="H13" s="8" t="s">
        <v>63</v>
      </c>
    </row>
    <row r="14" spans="1:9" s="6" customFormat="1" ht="31.5" x14ac:dyDescent="0.25">
      <c r="A14" s="27">
        <v>6</v>
      </c>
      <c r="B14" s="16" t="s">
        <v>19</v>
      </c>
      <c r="C14" s="29" t="s">
        <v>65</v>
      </c>
      <c r="D14" s="36" t="s">
        <v>13</v>
      </c>
      <c r="E14" s="8">
        <v>1.8</v>
      </c>
      <c r="F14" s="51" t="s">
        <v>109</v>
      </c>
      <c r="G14" s="29" t="s">
        <v>67</v>
      </c>
      <c r="H14" s="29" t="s">
        <v>68</v>
      </c>
    </row>
    <row r="15" spans="1:9" x14ac:dyDescent="0.25">
      <c r="A15" s="55" t="s">
        <v>38</v>
      </c>
      <c r="B15" s="56"/>
      <c r="C15" s="57"/>
      <c r="D15" s="58"/>
      <c r="E15" s="10">
        <f>SUM(E9:E14)</f>
        <v>22.834000000000003</v>
      </c>
    </row>
    <row r="17" spans="1:8" ht="21" customHeight="1" x14ac:dyDescent="0.25"/>
    <row r="18" spans="1:8" ht="18.75" customHeight="1" x14ac:dyDescent="0.25">
      <c r="A18" s="54" t="s">
        <v>46</v>
      </c>
      <c r="B18" s="54"/>
      <c r="C18" s="54"/>
      <c r="D18" s="54"/>
      <c r="E18" s="54"/>
      <c r="F18" s="54"/>
      <c r="G18" s="54"/>
      <c r="H18" s="54"/>
    </row>
    <row r="19" spans="1:8" x14ac:dyDescent="0.25">
      <c r="A19" s="33" t="s">
        <v>0</v>
      </c>
      <c r="B19" s="42" t="s">
        <v>1</v>
      </c>
      <c r="C19" s="33" t="s">
        <v>36</v>
      </c>
      <c r="D19" s="33" t="s">
        <v>2</v>
      </c>
      <c r="E19" s="34" t="s">
        <v>37</v>
      </c>
      <c r="F19" s="64" t="s">
        <v>4</v>
      </c>
      <c r="G19" s="33" t="s">
        <v>5</v>
      </c>
      <c r="H19" s="33" t="s">
        <v>28</v>
      </c>
    </row>
    <row r="20" spans="1:8" s="6" customFormat="1" ht="31.5" x14ac:dyDescent="0.25">
      <c r="A20" s="43">
        <v>1</v>
      </c>
      <c r="B20" s="44" t="s">
        <v>71</v>
      </c>
      <c r="C20" s="12" t="s">
        <v>88</v>
      </c>
      <c r="D20" s="36" t="s">
        <v>13</v>
      </c>
      <c r="E20" s="2">
        <v>0.98</v>
      </c>
      <c r="F20" s="7" t="s">
        <v>118</v>
      </c>
      <c r="G20" s="59" t="s">
        <v>103</v>
      </c>
      <c r="H20" s="2" t="s">
        <v>72</v>
      </c>
    </row>
    <row r="21" spans="1:8" s="6" customFormat="1" ht="47.25" x14ac:dyDescent="0.25">
      <c r="A21" s="43">
        <v>2</v>
      </c>
      <c r="B21" s="44" t="s">
        <v>73</v>
      </c>
      <c r="C21" s="12" t="s">
        <v>74</v>
      </c>
      <c r="D21" s="36" t="s">
        <v>13</v>
      </c>
      <c r="E21" s="2">
        <v>2.3090000000000002</v>
      </c>
      <c r="F21" s="51" t="s">
        <v>116</v>
      </c>
      <c r="G21" s="60"/>
      <c r="H21" s="2" t="s">
        <v>72</v>
      </c>
    </row>
    <row r="22" spans="1:8" s="6" customFormat="1" ht="47.25" x14ac:dyDescent="0.25">
      <c r="A22" s="43">
        <v>3</v>
      </c>
      <c r="B22" s="44" t="s">
        <v>75</v>
      </c>
      <c r="C22" s="12" t="s">
        <v>74</v>
      </c>
      <c r="D22" s="36" t="s">
        <v>13</v>
      </c>
      <c r="E22" s="2">
        <v>0.95499999999999996</v>
      </c>
      <c r="F22" s="51" t="s">
        <v>117</v>
      </c>
      <c r="G22" s="60"/>
      <c r="H22" s="2" t="s">
        <v>72</v>
      </c>
    </row>
    <row r="23" spans="1:8" s="6" customFormat="1" x14ac:dyDescent="0.25">
      <c r="A23" s="43">
        <v>4</v>
      </c>
      <c r="B23" s="44" t="s">
        <v>76</v>
      </c>
      <c r="C23" s="31" t="s">
        <v>74</v>
      </c>
      <c r="D23" s="36" t="s">
        <v>13</v>
      </c>
      <c r="E23" s="30">
        <v>1.004</v>
      </c>
      <c r="F23" s="7" t="s">
        <v>118</v>
      </c>
      <c r="G23" s="60"/>
      <c r="H23" s="30"/>
    </row>
    <row r="24" spans="1:8" s="6" customFormat="1" ht="47.25" x14ac:dyDescent="0.25">
      <c r="A24" s="43">
        <v>5</v>
      </c>
      <c r="B24" s="44" t="s">
        <v>76</v>
      </c>
      <c r="C24" s="12" t="s">
        <v>77</v>
      </c>
      <c r="D24" s="36" t="s">
        <v>13</v>
      </c>
      <c r="E24" s="2">
        <v>0.872</v>
      </c>
      <c r="F24" s="51" t="s">
        <v>119</v>
      </c>
      <c r="G24" s="60"/>
      <c r="H24" s="2" t="s">
        <v>72</v>
      </c>
    </row>
    <row r="25" spans="1:8" s="6" customFormat="1" ht="47.25" x14ac:dyDescent="0.25">
      <c r="A25" s="43">
        <v>6</v>
      </c>
      <c r="B25" s="44" t="s">
        <v>78</v>
      </c>
      <c r="C25" s="30" t="s">
        <v>79</v>
      </c>
      <c r="D25" s="36" t="s">
        <v>13</v>
      </c>
      <c r="E25" s="30">
        <v>0.73299999999999998</v>
      </c>
      <c r="F25" s="51" t="s">
        <v>120</v>
      </c>
      <c r="G25" s="60"/>
      <c r="H25" s="30" t="s">
        <v>72</v>
      </c>
    </row>
    <row r="26" spans="1:8" s="6" customFormat="1" ht="47.25" x14ac:dyDescent="0.25">
      <c r="A26" s="43">
        <v>7</v>
      </c>
      <c r="B26" s="44" t="s">
        <v>23</v>
      </c>
      <c r="C26" s="37" t="s">
        <v>89</v>
      </c>
      <c r="D26" s="36" t="s">
        <v>13</v>
      </c>
      <c r="E26" s="38">
        <v>17</v>
      </c>
      <c r="F26" s="51" t="s">
        <v>121</v>
      </c>
      <c r="G26" s="61"/>
      <c r="H26" s="2" t="s">
        <v>72</v>
      </c>
    </row>
    <row r="27" spans="1:8" s="6" customFormat="1" ht="47.25" x14ac:dyDescent="0.25">
      <c r="A27" s="43">
        <v>8</v>
      </c>
      <c r="B27" s="44" t="s">
        <v>19</v>
      </c>
      <c r="C27" s="12" t="s">
        <v>85</v>
      </c>
      <c r="D27" s="36" t="s">
        <v>13</v>
      </c>
      <c r="E27" s="2">
        <v>1.71</v>
      </c>
      <c r="F27" s="51" t="s">
        <v>105</v>
      </c>
      <c r="G27" s="12" t="s">
        <v>24</v>
      </c>
      <c r="H27" s="2" t="s">
        <v>30</v>
      </c>
    </row>
    <row r="28" spans="1:8" s="6" customFormat="1" ht="63" x14ac:dyDescent="0.25">
      <c r="A28" s="43">
        <v>9</v>
      </c>
      <c r="B28" s="13" t="s">
        <v>100</v>
      </c>
      <c r="C28" s="8" t="s">
        <v>15</v>
      </c>
      <c r="D28" s="36" t="s">
        <v>13</v>
      </c>
      <c r="E28" s="39">
        <v>17</v>
      </c>
      <c r="F28" s="51" t="s">
        <v>123</v>
      </c>
      <c r="G28" s="12" t="s">
        <v>59</v>
      </c>
      <c r="H28" s="12" t="s">
        <v>30</v>
      </c>
    </row>
    <row r="29" spans="1:8" s="6" customFormat="1" ht="63" x14ac:dyDescent="0.25">
      <c r="A29" s="43">
        <v>10</v>
      </c>
      <c r="B29" s="13" t="s">
        <v>19</v>
      </c>
      <c r="C29" s="14" t="s">
        <v>102</v>
      </c>
      <c r="D29" s="14" t="s">
        <v>13</v>
      </c>
      <c r="E29" s="14">
        <f>E21+E22</f>
        <v>3.2640000000000002</v>
      </c>
      <c r="F29" s="14" t="s">
        <v>66</v>
      </c>
      <c r="G29" s="14" t="s">
        <v>86</v>
      </c>
      <c r="H29" s="2" t="s">
        <v>33</v>
      </c>
    </row>
    <row r="30" spans="1:8" s="6" customFormat="1" ht="31.5" x14ac:dyDescent="0.25">
      <c r="A30" s="43">
        <v>11</v>
      </c>
      <c r="B30" s="15" t="s">
        <v>21</v>
      </c>
      <c r="C30" s="14" t="s">
        <v>80</v>
      </c>
      <c r="D30" s="36" t="s">
        <v>13</v>
      </c>
      <c r="E30" s="2">
        <v>0.48</v>
      </c>
      <c r="F30" s="51" t="s">
        <v>81</v>
      </c>
      <c r="G30" s="2" t="s">
        <v>26</v>
      </c>
      <c r="H30" s="2" t="s">
        <v>96</v>
      </c>
    </row>
    <row r="31" spans="1:8" s="6" customFormat="1" ht="31.5" x14ac:dyDescent="0.25">
      <c r="A31" s="43">
        <v>12</v>
      </c>
      <c r="B31" s="15" t="s">
        <v>23</v>
      </c>
      <c r="C31" s="14" t="s">
        <v>80</v>
      </c>
      <c r="D31" s="36" t="s">
        <v>13</v>
      </c>
      <c r="E31" s="2">
        <v>0.4</v>
      </c>
      <c r="F31" s="51" t="s">
        <v>82</v>
      </c>
      <c r="G31" s="2" t="s">
        <v>83</v>
      </c>
      <c r="H31" s="2" t="s">
        <v>96</v>
      </c>
    </row>
    <row r="32" spans="1:8" s="6" customFormat="1" ht="31.5" x14ac:dyDescent="0.25">
      <c r="A32" s="43">
        <v>13</v>
      </c>
      <c r="B32" s="13" t="s">
        <v>19</v>
      </c>
      <c r="C32" s="14" t="s">
        <v>80</v>
      </c>
      <c r="D32" s="36" t="s">
        <v>13</v>
      </c>
      <c r="E32" s="14">
        <v>0.7</v>
      </c>
      <c r="F32" s="51" t="s">
        <v>104</v>
      </c>
      <c r="G32" s="14" t="s">
        <v>25</v>
      </c>
      <c r="H32" s="2" t="s">
        <v>96</v>
      </c>
    </row>
    <row r="33" spans="1:9" s="6" customFormat="1" x14ac:dyDescent="0.25">
      <c r="A33" s="43">
        <v>14</v>
      </c>
      <c r="B33" s="13" t="s">
        <v>19</v>
      </c>
      <c r="C33" s="14" t="s">
        <v>80</v>
      </c>
      <c r="D33" s="36" t="s">
        <v>13</v>
      </c>
      <c r="E33" s="14">
        <v>1.19</v>
      </c>
      <c r="F33" s="50" t="s">
        <v>104</v>
      </c>
      <c r="G33" s="14" t="s">
        <v>84</v>
      </c>
      <c r="H33" s="2" t="s">
        <v>96</v>
      </c>
    </row>
    <row r="34" spans="1:9" x14ac:dyDescent="0.25">
      <c r="A34" s="55" t="s">
        <v>39</v>
      </c>
      <c r="B34" s="56"/>
      <c r="C34" s="57"/>
      <c r="D34" s="58"/>
      <c r="E34" s="10">
        <f>SUM(E20:E33)</f>
        <v>48.597000000000001</v>
      </c>
    </row>
    <row r="35" spans="1:9" x14ac:dyDescent="0.25">
      <c r="A35" s="21"/>
      <c r="B35" s="21"/>
      <c r="C35" s="22"/>
      <c r="D35" s="22"/>
      <c r="E35" s="23"/>
    </row>
    <row r="36" spans="1:9" ht="15.75" customHeight="1" x14ac:dyDescent="0.25"/>
    <row r="37" spans="1:9" ht="18.75" customHeight="1" x14ac:dyDescent="0.25">
      <c r="A37" s="54" t="s">
        <v>45</v>
      </c>
      <c r="B37" s="54"/>
      <c r="C37" s="54"/>
      <c r="D37" s="54"/>
      <c r="E37" s="54"/>
      <c r="F37" s="54"/>
      <c r="G37" s="54"/>
      <c r="H37" s="54"/>
    </row>
    <row r="38" spans="1:9" x14ac:dyDescent="0.25">
      <c r="A38" s="33" t="s">
        <v>0</v>
      </c>
      <c r="B38" s="42" t="s">
        <v>1</v>
      </c>
      <c r="C38" s="33" t="s">
        <v>36</v>
      </c>
      <c r="D38" s="33" t="s">
        <v>2</v>
      </c>
      <c r="E38" s="34" t="s">
        <v>37</v>
      </c>
      <c r="F38" s="64" t="s">
        <v>4</v>
      </c>
      <c r="G38" s="33" t="s">
        <v>5</v>
      </c>
      <c r="H38" s="33" t="s">
        <v>28</v>
      </c>
    </row>
    <row r="39" spans="1:9" s="6" customFormat="1" x14ac:dyDescent="0.25">
      <c r="A39" s="8">
        <v>1</v>
      </c>
      <c r="B39" s="16" t="s">
        <v>98</v>
      </c>
      <c r="C39" s="8" t="s">
        <v>20</v>
      </c>
      <c r="D39" s="36" t="s">
        <v>13</v>
      </c>
      <c r="E39" s="8">
        <v>0.1</v>
      </c>
      <c r="F39" s="51" t="s">
        <v>110</v>
      </c>
      <c r="G39" s="8" t="s">
        <v>95</v>
      </c>
      <c r="H39" s="8" t="s">
        <v>34</v>
      </c>
    </row>
    <row r="40" spans="1:9" s="6" customFormat="1" x14ac:dyDescent="0.25">
      <c r="A40" s="8">
        <v>2</v>
      </c>
      <c r="B40" s="16" t="s">
        <v>99</v>
      </c>
      <c r="C40" s="8" t="s">
        <v>20</v>
      </c>
      <c r="D40" s="36" t="s">
        <v>13</v>
      </c>
      <c r="E40" s="8">
        <f>0.8+0.1</f>
        <v>0.9</v>
      </c>
      <c r="F40" s="51" t="s">
        <v>110</v>
      </c>
      <c r="G40" s="8" t="s">
        <v>95</v>
      </c>
      <c r="H40" s="8" t="s">
        <v>34</v>
      </c>
    </row>
    <row r="41" spans="1:9" x14ac:dyDescent="0.25">
      <c r="A41" s="55" t="s">
        <v>40</v>
      </c>
      <c r="B41" s="56"/>
      <c r="C41" s="57"/>
      <c r="D41" s="58"/>
      <c r="E41" s="10">
        <f>E39+E42</f>
        <v>0.1</v>
      </c>
    </row>
    <row r="42" spans="1:9" x14ac:dyDescent="0.25">
      <c r="A42" s="21"/>
      <c r="B42" s="21"/>
      <c r="C42" s="22"/>
      <c r="D42" s="22"/>
      <c r="E42" s="23"/>
    </row>
    <row r="44" spans="1:9" ht="21" customHeight="1" x14ac:dyDescent="0.25"/>
    <row r="45" spans="1:9" ht="18.75" customHeight="1" x14ac:dyDescent="0.25">
      <c r="A45" s="54" t="s">
        <v>44</v>
      </c>
      <c r="B45" s="54"/>
      <c r="C45" s="54"/>
      <c r="D45" s="54"/>
      <c r="E45" s="54"/>
      <c r="F45" s="54"/>
      <c r="G45" s="54"/>
      <c r="H45" s="54"/>
    </row>
    <row r="46" spans="1:9" x14ac:dyDescent="0.25">
      <c r="A46" s="33" t="s">
        <v>0</v>
      </c>
      <c r="B46" s="42" t="s">
        <v>1</v>
      </c>
      <c r="C46" s="33" t="s">
        <v>36</v>
      </c>
      <c r="D46" s="33" t="s">
        <v>2</v>
      </c>
      <c r="E46" s="34" t="s">
        <v>37</v>
      </c>
      <c r="F46" s="64" t="s">
        <v>4</v>
      </c>
      <c r="G46" s="33" t="s">
        <v>5</v>
      </c>
      <c r="H46" s="33" t="s">
        <v>28</v>
      </c>
    </row>
    <row r="47" spans="1:9" ht="47.25" x14ac:dyDescent="0.25">
      <c r="A47" s="45">
        <v>1</v>
      </c>
      <c r="B47" s="46" t="s">
        <v>18</v>
      </c>
      <c r="C47" s="2" t="s">
        <v>69</v>
      </c>
      <c r="D47" s="36" t="s">
        <v>13</v>
      </c>
      <c r="E47" s="2">
        <v>5.2</v>
      </c>
      <c r="F47" s="51" t="s">
        <v>106</v>
      </c>
      <c r="G47" s="2" t="s">
        <v>70</v>
      </c>
      <c r="H47" s="8" t="s">
        <v>14</v>
      </c>
      <c r="I47" s="52"/>
    </row>
    <row r="48" spans="1:9" ht="31.5" x14ac:dyDescent="0.25">
      <c r="A48" s="8">
        <v>2</v>
      </c>
      <c r="B48" s="15" t="s">
        <v>11</v>
      </c>
      <c r="C48" s="29" t="s">
        <v>53</v>
      </c>
      <c r="D48" s="36" t="s">
        <v>13</v>
      </c>
      <c r="E48" s="2">
        <v>0.88</v>
      </c>
      <c r="F48" s="7" t="s">
        <v>112</v>
      </c>
      <c r="G48" s="7" t="s">
        <v>27</v>
      </c>
      <c r="H48" s="2" t="s">
        <v>54</v>
      </c>
      <c r="I48" s="52"/>
    </row>
    <row r="49" spans="1:8" ht="47.25" x14ac:dyDescent="0.25">
      <c r="A49" s="8">
        <v>3</v>
      </c>
      <c r="B49" s="47" t="s">
        <v>55</v>
      </c>
      <c r="C49" s="32" t="s">
        <v>53</v>
      </c>
      <c r="D49" s="36" t="s">
        <v>13</v>
      </c>
      <c r="E49" s="2">
        <v>20</v>
      </c>
      <c r="F49" s="51" t="s">
        <v>113</v>
      </c>
      <c r="G49" s="7" t="s">
        <v>27</v>
      </c>
      <c r="H49" s="2" t="s">
        <v>54</v>
      </c>
    </row>
    <row r="50" spans="1:8" ht="31.5" x14ac:dyDescent="0.25">
      <c r="A50" s="68">
        <v>4</v>
      </c>
      <c r="B50" s="69" t="s">
        <v>126</v>
      </c>
      <c r="C50" s="70" t="s">
        <v>127</v>
      </c>
      <c r="D50" s="68" t="s">
        <v>13</v>
      </c>
      <c r="E50" s="71">
        <v>3.9820000000000002</v>
      </c>
      <c r="F50" s="72" t="s">
        <v>128</v>
      </c>
      <c r="G50" s="72" t="s">
        <v>27</v>
      </c>
      <c r="H50" s="68" t="s">
        <v>54</v>
      </c>
    </row>
    <row r="51" spans="1:8" ht="31.5" x14ac:dyDescent="0.25">
      <c r="A51" s="68">
        <v>5</v>
      </c>
      <c r="B51" s="69" t="s">
        <v>129</v>
      </c>
      <c r="C51" s="70" t="s">
        <v>127</v>
      </c>
      <c r="D51" s="68" t="s">
        <v>13</v>
      </c>
      <c r="E51" s="73">
        <v>0.45</v>
      </c>
      <c r="F51" s="72" t="s">
        <v>128</v>
      </c>
      <c r="G51" s="72" t="s">
        <v>27</v>
      </c>
      <c r="H51" s="68" t="s">
        <v>54</v>
      </c>
    </row>
    <row r="52" spans="1:8" ht="31.5" x14ac:dyDescent="0.25">
      <c r="A52" s="68">
        <v>6</v>
      </c>
      <c r="B52" s="69" t="s">
        <v>130</v>
      </c>
      <c r="C52" s="70" t="s">
        <v>127</v>
      </c>
      <c r="D52" s="68" t="s">
        <v>13</v>
      </c>
      <c r="E52" s="73">
        <v>10</v>
      </c>
      <c r="F52" s="72" t="s">
        <v>128</v>
      </c>
      <c r="G52" s="72" t="s">
        <v>27</v>
      </c>
      <c r="H52" s="68" t="s">
        <v>54</v>
      </c>
    </row>
    <row r="53" spans="1:8" x14ac:dyDescent="0.25">
      <c r="A53" s="55" t="s">
        <v>41</v>
      </c>
      <c r="B53" s="56"/>
      <c r="C53" s="57"/>
      <c r="D53" s="58"/>
      <c r="E53" s="10">
        <f>SUM(E47:E52)</f>
        <v>40.512</v>
      </c>
    </row>
    <row r="55" spans="1:8" ht="21" customHeight="1" x14ac:dyDescent="0.25"/>
    <row r="56" spans="1:8" ht="21" customHeight="1" x14ac:dyDescent="0.25">
      <c r="A56" s="62" t="s">
        <v>43</v>
      </c>
      <c r="B56" s="62"/>
      <c r="C56" s="62"/>
      <c r="D56" s="62"/>
      <c r="E56" s="62"/>
      <c r="F56" s="62"/>
      <c r="G56" s="62"/>
      <c r="H56" s="62"/>
    </row>
    <row r="57" spans="1:8" x14ac:dyDescent="0.25">
      <c r="A57" s="33" t="s">
        <v>0</v>
      </c>
      <c r="B57" s="42" t="s">
        <v>1</v>
      </c>
      <c r="C57" s="33" t="s">
        <v>36</v>
      </c>
      <c r="D57" s="33" t="s">
        <v>2</v>
      </c>
      <c r="E57" s="34" t="s">
        <v>37</v>
      </c>
      <c r="F57" s="64" t="s">
        <v>4</v>
      </c>
      <c r="G57" s="33" t="s">
        <v>5</v>
      </c>
      <c r="H57" s="33" t="s">
        <v>28</v>
      </c>
    </row>
    <row r="58" spans="1:8" ht="47.25" x14ac:dyDescent="0.25">
      <c r="A58" s="2">
        <v>1</v>
      </c>
      <c r="B58" s="15" t="s">
        <v>22</v>
      </c>
      <c r="C58" s="12" t="s">
        <v>101</v>
      </c>
      <c r="D58" s="36" t="s">
        <v>13</v>
      </c>
      <c r="E58" s="40">
        <v>0.95</v>
      </c>
      <c r="F58" s="51"/>
      <c r="G58" s="32" t="s">
        <v>87</v>
      </c>
      <c r="H58" s="2" t="s">
        <v>31</v>
      </c>
    </row>
    <row r="59" spans="1:8" x14ac:dyDescent="0.25">
      <c r="A59" s="2"/>
      <c r="B59" s="24"/>
      <c r="C59" s="12"/>
      <c r="D59" s="2"/>
      <c r="E59" s="41"/>
      <c r="F59" s="7"/>
      <c r="G59" s="3"/>
      <c r="H59" s="2"/>
    </row>
    <row r="60" spans="1:8" x14ac:dyDescent="0.25">
      <c r="A60" s="55" t="s">
        <v>41</v>
      </c>
      <c r="B60" s="56"/>
      <c r="C60" s="57"/>
      <c r="D60" s="58"/>
      <c r="E60" s="10">
        <f>SUBTOTAL(9,E58:E59)</f>
        <v>0.95</v>
      </c>
    </row>
    <row r="61" spans="1:8" x14ac:dyDescent="0.25">
      <c r="A61" s="25"/>
      <c r="B61" s="25"/>
      <c r="C61" s="26"/>
      <c r="D61" s="26"/>
      <c r="E61" s="9"/>
    </row>
    <row r="62" spans="1:8" ht="21" customHeight="1" x14ac:dyDescent="0.25"/>
    <row r="63" spans="1:8" ht="21" customHeight="1" x14ac:dyDescent="0.25">
      <c r="A63" s="62" t="s">
        <v>122</v>
      </c>
      <c r="B63" s="62"/>
      <c r="C63" s="62"/>
      <c r="D63" s="62"/>
      <c r="E63" s="62"/>
      <c r="F63" s="62"/>
      <c r="G63" s="62"/>
      <c r="H63" s="62"/>
    </row>
    <row r="64" spans="1:8" x14ac:dyDescent="0.25">
      <c r="A64" s="33" t="s">
        <v>0</v>
      </c>
      <c r="B64" s="42" t="s">
        <v>1</v>
      </c>
      <c r="C64" s="33" t="s">
        <v>36</v>
      </c>
      <c r="D64" s="33" t="s">
        <v>2</v>
      </c>
      <c r="E64" s="34" t="s">
        <v>37</v>
      </c>
      <c r="F64" s="64" t="s">
        <v>4</v>
      </c>
      <c r="G64" s="33" t="s">
        <v>5</v>
      </c>
      <c r="H64" s="33" t="s">
        <v>28</v>
      </c>
    </row>
    <row r="65" spans="1:8" ht="94.5" x14ac:dyDescent="0.25">
      <c r="A65" s="48">
        <v>1</v>
      </c>
      <c r="B65" s="15" t="s">
        <v>51</v>
      </c>
      <c r="C65" s="12" t="s">
        <v>94</v>
      </c>
      <c r="D65" s="28" t="s">
        <v>13</v>
      </c>
      <c r="E65" s="2">
        <f>0.86/1000</f>
        <v>8.5999999999999998E-4</v>
      </c>
      <c r="F65" s="51" t="s">
        <v>114</v>
      </c>
      <c r="G65" s="12" t="s">
        <v>52</v>
      </c>
      <c r="H65" s="2" t="s">
        <v>29</v>
      </c>
    </row>
    <row r="66" spans="1:8" ht="63" x14ac:dyDescent="0.25">
      <c r="A66" s="49">
        <v>2</v>
      </c>
      <c r="B66" s="15" t="s">
        <v>49</v>
      </c>
      <c r="C66" s="12" t="s">
        <v>9</v>
      </c>
      <c r="D66" s="28" t="s">
        <v>13</v>
      </c>
      <c r="E66" s="2">
        <f>51.98/1000</f>
        <v>5.1979999999999998E-2</v>
      </c>
      <c r="F66" s="51" t="s">
        <v>115</v>
      </c>
      <c r="G66" s="12" t="s">
        <v>50</v>
      </c>
      <c r="H66" s="2" t="s">
        <v>29</v>
      </c>
    </row>
    <row r="67" spans="1:8" x14ac:dyDescent="0.25">
      <c r="A67" s="55" t="s">
        <v>41</v>
      </c>
      <c r="B67" s="56"/>
      <c r="C67" s="56"/>
      <c r="D67" s="58"/>
      <c r="E67" s="10">
        <f>SUBTOTAL(9,E62:E66)</f>
        <v>5.2839999999999998E-2</v>
      </c>
    </row>
    <row r="68" spans="1:8" x14ac:dyDescent="0.25">
      <c r="A68" s="21"/>
      <c r="B68" s="21"/>
      <c r="C68" s="22"/>
      <c r="D68" s="22"/>
      <c r="E68" s="23"/>
    </row>
    <row r="69" spans="1:8" ht="21" customHeight="1" x14ac:dyDescent="0.25"/>
    <row r="70" spans="1:8" ht="21" customHeight="1" x14ac:dyDescent="0.25">
      <c r="A70" s="65" t="s">
        <v>42</v>
      </c>
      <c r="B70" s="66"/>
      <c r="C70" s="66"/>
      <c r="D70" s="66"/>
      <c r="E70" s="66"/>
      <c r="F70" s="66"/>
      <c r="G70" s="66"/>
      <c r="H70" s="67"/>
    </row>
    <row r="71" spans="1:8" x14ac:dyDescent="0.25">
      <c r="A71" s="33" t="s">
        <v>0</v>
      </c>
      <c r="B71" s="42" t="s">
        <v>1</v>
      </c>
      <c r="C71" s="33" t="s">
        <v>8</v>
      </c>
      <c r="D71" s="33" t="s">
        <v>2</v>
      </c>
      <c r="E71" s="34" t="s">
        <v>3</v>
      </c>
      <c r="F71" s="64" t="s">
        <v>4</v>
      </c>
      <c r="G71" s="33" t="s">
        <v>5</v>
      </c>
      <c r="H71" s="33" t="s">
        <v>28</v>
      </c>
    </row>
    <row r="72" spans="1:8" s="6" customFormat="1" ht="31.5" x14ac:dyDescent="0.25">
      <c r="A72" s="50">
        <v>1</v>
      </c>
      <c r="B72" s="16" t="s">
        <v>97</v>
      </c>
      <c r="C72" s="51" t="s">
        <v>57</v>
      </c>
      <c r="D72" s="27" t="s">
        <v>13</v>
      </c>
      <c r="E72" s="50">
        <v>3.5</v>
      </c>
      <c r="F72" s="51" t="s">
        <v>111</v>
      </c>
      <c r="G72" s="51" t="s">
        <v>17</v>
      </c>
      <c r="H72" s="50" t="s">
        <v>35</v>
      </c>
    </row>
    <row r="73" spans="1:8" x14ac:dyDescent="0.25">
      <c r="A73" s="55" t="s">
        <v>48</v>
      </c>
      <c r="B73" s="56"/>
      <c r="C73" s="56"/>
      <c r="D73" s="58"/>
      <c r="E73" s="10">
        <f>SUBTOTAL(9,E72:E72)</f>
        <v>3.5</v>
      </c>
    </row>
    <row r="75" spans="1:8" ht="21" customHeight="1" x14ac:dyDescent="0.25"/>
  </sheetData>
  <autoFilter ref="A8:H15"/>
  <mergeCells count="16">
    <mergeCell ref="A73:D73"/>
    <mergeCell ref="A70:H70"/>
    <mergeCell ref="A56:H56"/>
    <mergeCell ref="A60:D60"/>
    <mergeCell ref="A63:H63"/>
    <mergeCell ref="A5:H5"/>
    <mergeCell ref="A7:H7"/>
    <mergeCell ref="A15:D15"/>
    <mergeCell ref="A18:H18"/>
    <mergeCell ref="A67:D67"/>
    <mergeCell ref="G20:G26"/>
    <mergeCell ref="A53:D53"/>
    <mergeCell ref="A34:D34"/>
    <mergeCell ref="A37:H37"/>
    <mergeCell ref="A41:D41"/>
    <mergeCell ref="A45:H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Фактические объемы</vt:lpstr>
      <vt:lpstr>'Фактические объемы'!Область_печати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admins</cp:lastModifiedBy>
  <cp:lastPrinted>2022-03-28T07:28:48Z</cp:lastPrinted>
  <dcterms:created xsi:type="dcterms:W3CDTF">2022-02-14T00:15:25Z</dcterms:created>
  <dcterms:modified xsi:type="dcterms:W3CDTF">2023-04-04T08:09:28Z</dcterms:modified>
</cp:coreProperties>
</file>